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75" windowHeight="4425" activeTab="0"/>
  </bookViews>
  <sheets>
    <sheet name="Optika" sheetId="1" r:id="rId1"/>
    <sheet name="blan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<sst xmlns="http://schemas.openxmlformats.org/spreadsheetml/2006/main" count="27" uniqueCount="27">
  <si>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T+1</t>
  </si>
  <si>
    <t>-COGS</t>
  </si>
  <si>
    <t>-Depreciation</t>
  </si>
  <si>
    <t>=EBIT</t>
  </si>
  <si>
    <t>Growth</t>
  </si>
  <si>
    <t>EBIT(1-Tax)</t>
  </si>
  <si>
    <t>Tax rate</t>
  </si>
  <si>
    <t>-Change in WC</t>
  </si>
  <si>
    <t>-Free Cash Flow to Firm</t>
  </si>
  <si>
    <t>WACC</t>
  </si>
  <si>
    <t>Firm Value</t>
  </si>
  <si>
    <t>Initial Revenues</t>
  </si>
  <si>
    <t>COGS</t>
  </si>
  <si>
    <t>WC</t>
  </si>
  <si>
    <t>Equity Market Value</t>
  </si>
  <si>
    <t>Debt Market Value</t>
  </si>
  <si>
    <t>Optika</t>
  </si>
  <si>
    <t>Equity Value</t>
  </si>
  <si>
    <t>Cost of Equity (from CAPM)</t>
  </si>
  <si>
    <t>Cost of Debt (after tax)</t>
  </si>
  <si>
    <t>+Depreciation</t>
  </si>
  <si>
    <t>-Capital Expenditures</t>
  </si>
  <si>
    <t>Beta</t>
  </si>
  <si>
    <t>Debt Spread</t>
  </si>
  <si>
    <t>Market risk premium</t>
  </si>
  <si>
    <t>Treasury bond rate</t>
  </si>
  <si>
    <t>Revenues next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</si>
</sst>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%"/>
    <numFmt numFmtId="175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s"/>
      <sheetName val="Valuation"/>
      <sheetName val="WA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.75"/>
  <cols>
    <col min="5" max="5" width="4.28125" style="0" customWidth="1"/>
  </cols>
  <sheetData>
    <row r="1" ht="12.75">
      <c r="A1" s="6" t="s">
        <v>16</v>
      </c>
    </row>
    <row r="3" spans="1:4" ht="12.75">
      <c r="A3" t="s">
        <v>4</v>
      </c>
      <c r="D3" s="2">
        <v>0.05</v>
      </c>
    </row>
    <row r="4" spans="1:4" ht="12.75">
      <c r="A4" t="s">
        <v>6</v>
      </c>
      <c r="D4" s="2">
        <v>0.35</v>
      </c>
    </row>
    <row r="5" spans="1:4" ht="12.75">
      <c r="A5" t="s">
        <v>11</v>
      </c>
      <c r="D5">
        <v>3125</v>
      </c>
    </row>
    <row r="6" spans="1:4" ht="12.75">
      <c r="A6" t="s">
        <v>12</v>
      </c>
      <c r="D6" s="2">
        <v>0.89</v>
      </c>
    </row>
    <row r="7" spans="1:4" ht="12.75">
      <c r="A7" t="s">
        <v>13</v>
      </c>
      <c r="D7" s="2">
        <v>0.1</v>
      </c>
    </row>
    <row r="8" spans="1:4" ht="12.75">
      <c r="A8" t="s">
        <v>14</v>
      </c>
      <c r="D8">
        <v>1300</v>
      </c>
    </row>
    <row r="9" spans="1:4" ht="12.75">
      <c r="A9" s="7" t="s">
        <v>15</v>
      </c>
      <c r="B9" s="7"/>
      <c r="C9" s="7"/>
      <c r="D9" s="7">
        <v>250</v>
      </c>
    </row>
    <row r="10" spans="1:4" ht="12.75">
      <c r="A10" s="11" t="s">
        <v>22</v>
      </c>
      <c r="B10" s="7"/>
      <c r="C10" s="7"/>
      <c r="D10" s="11">
        <v>1</v>
      </c>
    </row>
    <row r="11" spans="1:4" ht="12.75">
      <c r="A11" s="11" t="s">
        <v>25</v>
      </c>
      <c r="B11" s="7"/>
      <c r="C11" s="7"/>
      <c r="D11" s="12">
        <v>0.07</v>
      </c>
    </row>
    <row r="12" spans="1:4" ht="12.75">
      <c r="A12" s="11" t="s">
        <v>23</v>
      </c>
      <c r="B12" s="7"/>
      <c r="C12" s="7"/>
      <c r="D12" s="13">
        <v>0.015</v>
      </c>
    </row>
    <row r="13" spans="1:4" s="7" customFormat="1" ht="12.75">
      <c r="A13" s="11" t="s">
        <v>24</v>
      </c>
      <c r="D13" s="13">
        <v>0.055</v>
      </c>
    </row>
    <row r="14" ht="6" customHeight="1"/>
    <row r="15" spans="4:5" s="7" customFormat="1" ht="12.75">
      <c r="D15" s="5" t="s">
        <v>0</v>
      </c>
      <c r="E15" s="8"/>
    </row>
    <row r="16" spans="1:4" ht="12.75">
      <c r="A16" t="s">
        <v>26</v>
      </c>
      <c r="D16" s="3">
        <f>D5*(1+D3)</f>
        <v>3281.25</v>
      </c>
    </row>
    <row r="17" spans="1:4" ht="12.75">
      <c r="A17" s="1" t="s">
        <v>1</v>
      </c>
      <c r="D17" s="3">
        <f>D16*D6</f>
        <v>2920.3125</v>
      </c>
    </row>
    <row r="18" spans="1:4" ht="12.75">
      <c r="A18" s="1" t="s">
        <v>2</v>
      </c>
      <c r="D18">
        <v>74</v>
      </c>
    </row>
    <row r="19" spans="1:4" ht="12.75">
      <c r="A19" s="1" t="s">
        <v>3</v>
      </c>
      <c r="D19" s="3">
        <f>D16-D17-D18</f>
        <v>286.9375</v>
      </c>
    </row>
    <row r="20" spans="1:4" ht="12.75">
      <c r="A20" t="s">
        <v>5</v>
      </c>
      <c r="D20" s="3">
        <f>D19*(1-D4)</f>
        <v>186.509375</v>
      </c>
    </row>
    <row r="21" spans="1:4" ht="12.75">
      <c r="A21" s="1" t="s">
        <v>20</v>
      </c>
      <c r="D21" s="3">
        <v>74</v>
      </c>
    </row>
    <row r="22" spans="1:4" ht="12.75">
      <c r="A22" s="1" t="s">
        <v>21</v>
      </c>
      <c r="D22">
        <v>-74</v>
      </c>
    </row>
    <row r="23" spans="1:4" ht="12.75">
      <c r="A23" s="1" t="s">
        <v>7</v>
      </c>
      <c r="D23" s="3">
        <f>-D5*D3*D7</f>
        <v>-15.625</v>
      </c>
    </row>
    <row r="24" spans="1:4" ht="12.75">
      <c r="A24" s="1" t="s">
        <v>8</v>
      </c>
      <c r="D24" s="3">
        <f>SUM(D20:D23)</f>
        <v>170.88437499999998</v>
      </c>
    </row>
    <row r="25" spans="1:4" ht="12.75">
      <c r="A25" t="s">
        <v>18</v>
      </c>
      <c r="D25" s="4">
        <f>D11+D10*(D13)</f>
        <v>0.125</v>
      </c>
    </row>
    <row r="26" spans="1:4" ht="12.75">
      <c r="A26" t="s">
        <v>19</v>
      </c>
      <c r="D26" s="4">
        <f>(D11+D12)*(1-D4)</f>
        <v>0.05525000000000001</v>
      </c>
    </row>
    <row r="27" spans="1:4" ht="12.75">
      <c r="A27" t="s">
        <v>9</v>
      </c>
      <c r="D27" s="4">
        <f>D25*D8/(D8+D9)+D26*D9/(D8+D9)</f>
        <v>0.11375</v>
      </c>
    </row>
    <row r="28" ht="6.75" customHeight="1"/>
    <row r="29" spans="1:5" ht="12.75">
      <c r="A29" s="9" t="s">
        <v>10</v>
      </c>
      <c r="B29" s="9"/>
      <c r="C29" s="9"/>
      <c r="D29" s="10">
        <f>D24/(D27-D3)</f>
        <v>2680.539215686274</v>
      </c>
      <c r="E29" s="6"/>
    </row>
    <row r="31" spans="1:4" ht="12.75">
      <c r="A31" t="s">
        <v>17</v>
      </c>
      <c r="D31" s="3">
        <f>D29-D9</f>
        <v>2430.539215686274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Stern School of Business</dc:creator>
  <cp:keywords/>
  <dc:description/>
  <cp:lastModifiedBy>Ian Giddy</cp:lastModifiedBy>
  <dcterms:created xsi:type="dcterms:W3CDTF">1998-10-26T15:27:28Z</dcterms:created>
  <dcterms:modified xsi:type="dcterms:W3CDTF">2003-02-03T21:24:21Z</dcterms:modified>
  <cp:category/>
  <cp:version/>
  <cp:contentType/>
  <cp:contentStatus/>
</cp:coreProperties>
</file>